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POSTA COMERCIAL" sheetId="1" r:id="rId4"/>
  </sheets>
  <definedNames/>
  <calcPr/>
</workbook>
</file>

<file path=xl/sharedStrings.xml><?xml version="1.0" encoding="utf-8"?>
<sst xmlns="http://schemas.openxmlformats.org/spreadsheetml/2006/main" count="24" uniqueCount="19">
  <si>
    <t>LOGO DA EMPRESA - Modelo - Faça o dowload para não modificar este.</t>
  </si>
  <si>
    <t>PROPOSTA REAJUSTADA</t>
  </si>
  <si>
    <t>PROCESSO ADMINISTRATIVO: UNEMAT-PRO-2026/03477| DISPENSA ELETRÔNICA Nº 13144/2026</t>
  </si>
  <si>
    <t>UNIVERSIDADE DO ESTADO DE MATO GROSSO - UNEMAT - CAMPUS CÁCERES</t>
  </si>
  <si>
    <t>ORDEM</t>
  </si>
  <si>
    <t>ITEM do SIAG</t>
  </si>
  <si>
    <t>UN</t>
  </si>
  <si>
    <t>QUANT.</t>
  </si>
  <si>
    <t>Preço Unitário</t>
  </si>
  <si>
    <t>Preço Total (Lance)</t>
  </si>
  <si>
    <r>
      <rPr>
        <rFont val="arial,sans,sans-serif"/>
        <b/>
      </rPr>
      <t>OBSERVAÇÃO LEGAL DA PROPOSTA:</t>
    </r>
    <r>
      <rPr>
        <rFont val="arial,sans,sans-serif"/>
      </rPr>
      <t xml:space="preserve"> Conforme o art. 18-A da LC nº 123/2006. O Regulamento Estadual (RICMS-MT): O Art. 65, § 8º, do Anexo IV obriga empresas do Simples Nacional a darem o desconto da parcela de ICMS. Como a lei não criou uma exceção para o MEI, ele segue a regra do Simples e pela Orientação Técnica CGE nº 2026.03.0003, como o MEI recolhe valor fixo, adota-se a menor alíquota do comércio do Simples para garantir a isonomia.</t>
    </r>
  </si>
  <si>
    <t>un</t>
  </si>
  <si>
    <t>PLANILHA DE READEQUAÇÃO DE PREÇOS TRIBUTÁRIA (MEMÓRIA DE CÁLCULO DE DESONERAÇÃO DO ICMS - ART. 65 ANEXO IV RICMS/2014-MT)</t>
  </si>
  <si>
    <t>ITEM</t>
  </si>
  <si>
    <t>(A) Preço Unit. Bruto (Com ICMS)</t>
  </si>
  <si>
    <t>(B) Preço Total. Bruto</t>
  </si>
  <si>
    <t>(C) Alíquota</t>
  </si>
  <si>
    <t>(D) Valor ICMS Dispensado</t>
  </si>
  <si>
    <t>(E) Preço Total líquido desenorado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</si>
</sst>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[$R$]#,##0.00"/>
  </numFmts>
  <fonts count="12">
    <font>
      <sz val="10.0"/>
      <color rgb="FF000000"/>
      <name val="Arial"/>
    </font>
    <font>
      <b/>
      <sz val="47.0"/>
      <color rgb="FFFF0000"/>
      <name val="Calibri"/>
    </font>
    <font>
      <name val="Arial"/>
    </font>
    <font>
      <b/>
      <sz val="16.0"/>
      <color rgb="FF000000"/>
      <name val="Calibri"/>
    </font>
    <font>
      <b/>
      <sz val="12.0"/>
      <color rgb="FF000000"/>
      <name val="Calibri"/>
    </font>
    <font>
      <b/>
      <sz val="12.0"/>
      <color rgb="FF1155CC"/>
      <name val="Roboto Serif"/>
    </font>
    <font/>
    <font>
      <b/>
      <sz val="12.0"/>
      <name val="Arial"/>
    </font>
    <font>
      <color rgb="FF000000"/>
      <name val="'Arial'"/>
    </font>
    <font>
      <b/>
      <sz val="11.0"/>
      <color rgb="FF000000"/>
      <name val="Calibri"/>
    </font>
    <font>
      <b/>
      <sz val="12.0"/>
    </font>
    <font>
      <sz val="12.0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EEEEE"/>
        <bgColor rgb="FFEEEEEE"/>
      </patternFill>
    </fill>
    <fill>
      <patternFill patternType="solid">
        <fgColor rgb="FFF4F6F9"/>
        <bgColor rgb="FFF4F6F9"/>
      </patternFill>
    </fill>
    <fill>
      <patternFill patternType="solid">
        <fgColor rgb="FF00FF00"/>
        <bgColor rgb="FF00FF0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top style="thin">
        <color rgb="FF000000"/>
      </top>
      <bottom style="double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 shrinkToFit="0" vertical="bottom" wrapText="1"/>
    </xf>
    <xf borderId="0" fillId="2" fontId="2" numFmtId="0" xfId="0" applyAlignment="1" applyFill="1" applyFont="1">
      <alignment vertical="bottom"/>
    </xf>
    <xf borderId="0" fillId="2" fontId="4" numFmtId="0" xfId="0" applyAlignment="1" applyFont="1">
      <alignment vertical="bottom"/>
    </xf>
    <xf borderId="0" fillId="2" fontId="4" numFmtId="0" xfId="0" applyAlignment="1" applyFont="1">
      <alignment vertical="bottom"/>
    </xf>
    <xf borderId="1" fillId="3" fontId="5" numFmtId="0" xfId="0" applyAlignment="1" applyBorder="1" applyFill="1" applyFont="1">
      <alignment horizontal="center" vertical="bottom"/>
    </xf>
    <xf borderId="1" fillId="3" fontId="5" numFmtId="0" xfId="0" applyAlignment="1" applyBorder="1" applyFont="1">
      <alignment horizontal="center" readingOrder="0" shrinkToFit="0" vertical="bottom" wrapText="1"/>
    </xf>
    <xf borderId="1" fillId="3" fontId="5" numFmtId="0" xfId="0" applyAlignment="1" applyBorder="1" applyFont="1">
      <alignment horizontal="center" shrinkToFit="0" vertical="bottom" wrapText="1"/>
    </xf>
    <xf borderId="2" fillId="3" fontId="5" numFmtId="0" xfId="0" applyAlignment="1" applyBorder="1" applyFont="1">
      <alignment horizontal="center" shrinkToFit="0" vertical="bottom" wrapText="1"/>
    </xf>
    <xf borderId="3" fillId="0" fontId="2" numFmtId="0" xfId="0" applyAlignment="1" applyBorder="1" applyFont="1">
      <alignment readingOrder="0" shrinkToFit="0" vertical="top" wrapText="1"/>
    </xf>
    <xf borderId="4" fillId="0" fontId="6" numFmtId="0" xfId="0" applyBorder="1" applyFont="1"/>
    <xf borderId="5" fillId="0" fontId="6" numFmtId="0" xfId="0" applyBorder="1" applyFont="1"/>
    <xf borderId="1" fillId="0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3" xfId="0" applyAlignment="1" applyBorder="1" applyFont="1" applyNumberFormat="1">
      <alignment horizontal="center" shrinkToFit="0" vertical="bottom" wrapText="1"/>
    </xf>
    <xf borderId="1" fillId="0" fontId="2" numFmtId="164" xfId="0" applyAlignment="1" applyBorder="1" applyFont="1" applyNumberFormat="1">
      <alignment horizontal="right" vertical="bottom"/>
    </xf>
    <xf borderId="2" fillId="0" fontId="2" numFmtId="165" xfId="0" applyAlignment="1" applyBorder="1" applyFont="1" applyNumberFormat="1">
      <alignment horizontal="right" vertical="bottom"/>
    </xf>
    <xf borderId="6" fillId="0" fontId="6" numFmtId="0" xfId="0" applyBorder="1" applyFont="1"/>
    <xf borderId="7" fillId="0" fontId="6" numFmtId="0" xfId="0" applyBorder="1" applyFont="1"/>
    <xf borderId="1" fillId="0" fontId="2" numFmtId="0" xfId="0" applyAlignment="1" applyBorder="1" applyFont="1">
      <alignment horizontal="center" readingOrder="0" shrinkToFit="0" vertical="bottom" wrapText="1"/>
    </xf>
    <xf borderId="1" fillId="4" fontId="2" numFmtId="0" xfId="0" applyAlignment="1" applyBorder="1" applyFill="1" applyFont="1">
      <alignment horizontal="center" readingOrder="0" vertical="bottom"/>
    </xf>
    <xf borderId="1" fillId="0" fontId="2" numFmtId="0" xfId="0" applyAlignment="1" applyBorder="1" applyFont="1">
      <alignment horizontal="center" readingOrder="0" vertical="bottom"/>
    </xf>
    <xf borderId="1" fillId="4" fontId="2" numFmtId="3" xfId="0" applyAlignment="1" applyBorder="1" applyFont="1" applyNumberFormat="1">
      <alignment horizontal="center" readingOrder="0" vertical="bottom"/>
    </xf>
    <xf borderId="1" fillId="0" fontId="2" numFmtId="164" xfId="0" applyAlignment="1" applyBorder="1" applyFont="1" applyNumberFormat="1">
      <alignment readingOrder="0" vertical="bottom"/>
    </xf>
    <xf borderId="1" fillId="0" fontId="2" numFmtId="0" xfId="0" applyAlignment="1" applyBorder="1" applyFont="1">
      <alignment horizontal="center" vertical="bottom"/>
    </xf>
    <xf borderId="1" fillId="0" fontId="2" numFmtId="3" xfId="0" applyAlignment="1" applyBorder="1" applyFont="1" applyNumberFormat="1">
      <alignment horizontal="center" readingOrder="0" vertical="bottom"/>
    </xf>
    <xf borderId="1" fillId="0" fontId="2" numFmtId="0" xfId="0" applyAlignment="1" applyBorder="1" applyFont="1">
      <alignment horizontal="center" vertical="bottom"/>
    </xf>
    <xf borderId="1" fillId="0" fontId="2" numFmtId="3" xfId="0" applyAlignment="1" applyBorder="1" applyFont="1" applyNumberFormat="1">
      <alignment horizontal="center" vertical="bottom"/>
    </xf>
    <xf borderId="1" fillId="0" fontId="2" numFmtId="164" xfId="0" applyAlignment="1" applyBorder="1" applyFont="1" applyNumberFormat="1">
      <alignment vertical="bottom"/>
    </xf>
    <xf borderId="1" fillId="4" fontId="2" numFmtId="0" xfId="0" applyAlignment="1" applyBorder="1" applyFont="1">
      <alignment horizontal="center" vertical="bottom"/>
    </xf>
    <xf borderId="1" fillId="4" fontId="2" numFmtId="3" xfId="0" applyAlignment="1" applyBorder="1" applyFont="1" applyNumberFormat="1">
      <alignment horizontal="center" vertical="bottom"/>
    </xf>
    <xf borderId="8" fillId="0" fontId="2" numFmtId="0" xfId="0" applyAlignment="1" applyBorder="1" applyFont="1">
      <alignment vertical="bottom"/>
    </xf>
    <xf borderId="8" fillId="0" fontId="2" numFmtId="164" xfId="0" applyAlignment="1" applyBorder="1" applyFont="1" applyNumberFormat="1">
      <alignment vertical="bottom"/>
    </xf>
    <xf borderId="8" fillId="0" fontId="7" numFmtId="165" xfId="0" applyAlignment="1" applyBorder="1" applyFont="1" applyNumberFormat="1">
      <alignment horizontal="right" vertical="top"/>
    </xf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0" fillId="5" fontId="2" numFmtId="0" xfId="0" applyAlignment="1" applyFill="1" applyFont="1">
      <alignment vertical="bottom"/>
    </xf>
    <xf borderId="0" fillId="0" fontId="3" numFmtId="0" xfId="0" applyAlignment="1" applyFont="1">
      <alignment horizontal="left" readingOrder="0"/>
    </xf>
    <xf borderId="0" fillId="0" fontId="4" numFmtId="0" xfId="0" applyAlignment="1" applyFont="1">
      <alignment readingOrder="0" vertical="bottom"/>
    </xf>
    <xf borderId="0" fillId="0" fontId="8" numFmtId="0" xfId="0" applyAlignment="1" applyFont="1">
      <alignment readingOrder="0"/>
    </xf>
    <xf borderId="0" fillId="0" fontId="9" numFmtId="0" xfId="0" applyAlignment="1" applyFont="1">
      <alignment vertical="bottom"/>
    </xf>
    <xf borderId="0" fillId="0" fontId="9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3" fontId="5" numFmtId="0" xfId="0" applyAlignment="1" applyFont="1">
      <alignment horizontal="center" readingOrder="0" vertical="center"/>
    </xf>
    <xf borderId="1" fillId="3" fontId="5" numFmtId="0" xfId="0" applyAlignment="1" applyBorder="1" applyFont="1">
      <alignment horizontal="center" readingOrder="0" vertical="center"/>
    </xf>
    <xf borderId="1" fillId="3" fontId="5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readingOrder="0" shrinkToFit="0" vertical="center" wrapText="1"/>
    </xf>
    <xf borderId="1" fillId="0" fontId="2" numFmtId="164" xfId="0" applyAlignment="1" applyBorder="1" applyFont="1" applyNumberFormat="1">
      <alignment horizontal="center" shrinkToFit="0" vertical="bottom" wrapText="1"/>
    </xf>
    <xf borderId="1" fillId="0" fontId="2" numFmtId="165" xfId="0" applyAlignment="1" applyBorder="1" applyFont="1" applyNumberFormat="1">
      <alignment horizontal="center" shrinkToFit="0" vertical="bottom" wrapText="1"/>
    </xf>
    <xf borderId="1" fillId="0" fontId="2" numFmtId="10" xfId="0" applyAlignment="1" applyBorder="1" applyFont="1" applyNumberFormat="1">
      <alignment horizontal="center" readingOrder="0" vertical="center"/>
    </xf>
    <xf borderId="1" fillId="0" fontId="2" numFmtId="164" xfId="0" applyAlignment="1" applyBorder="1" applyFont="1" applyNumberFormat="1">
      <alignment horizontal="right" vertical="center"/>
    </xf>
    <xf borderId="8" fillId="0" fontId="6" numFmtId="0" xfId="0" applyAlignment="1" applyBorder="1" applyFont="1">
      <alignment horizontal="left" vertical="bottom"/>
    </xf>
    <xf borderId="8" fillId="0" fontId="7" numFmtId="165" xfId="0" applyAlignment="1" applyBorder="1" applyFont="1" applyNumberFormat="1">
      <alignment horizontal="right" readingOrder="0"/>
    </xf>
    <xf borderId="8" fillId="0" fontId="7" numFmtId="164" xfId="0" applyAlignment="1" applyBorder="1" applyFont="1" applyNumberFormat="1">
      <alignment horizontal="right" readingOrder="0"/>
    </xf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7" max="7" width="14.75"/>
    <col customWidth="1" min="8" max="8" width="14.25"/>
    <col customWidth="1" min="9" max="9" width="14.0"/>
  </cols>
  <sheetData>
    <row r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A2" s="3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A3" s="2"/>
      <c r="B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>
      <c r="A4" s="4"/>
      <c r="B4" s="5" t="s">
        <v>2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>
      <c r="A5" s="4"/>
      <c r="B5" s="6" t="s">
        <v>3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>
      <c r="A7" s="7" t="s">
        <v>4</v>
      </c>
      <c r="B7" s="8" t="s">
        <v>5</v>
      </c>
      <c r="C7" s="7" t="s">
        <v>6</v>
      </c>
      <c r="D7" s="7" t="s">
        <v>7</v>
      </c>
      <c r="E7" s="9" t="s">
        <v>8</v>
      </c>
      <c r="F7" s="10" t="s">
        <v>9</v>
      </c>
      <c r="G7" s="11" t="s">
        <v>10</v>
      </c>
      <c r="H7" s="12"/>
      <c r="I7" s="13"/>
      <c r="J7" s="2"/>
      <c r="K7" s="2"/>
      <c r="L7" s="2"/>
      <c r="M7" s="2"/>
      <c r="N7" s="2"/>
      <c r="O7" s="2"/>
      <c r="P7" s="2"/>
      <c r="Q7" s="2"/>
      <c r="R7" s="2"/>
      <c r="S7" s="2"/>
    </row>
    <row r="8">
      <c r="A8" s="14">
        <v>1.0</v>
      </c>
      <c r="B8" s="15">
        <v>1.0</v>
      </c>
      <c r="C8" s="14" t="s">
        <v>6</v>
      </c>
      <c r="D8" s="16">
        <v>10.0</v>
      </c>
      <c r="E8" s="17">
        <v>4.69</v>
      </c>
      <c r="F8" s="18">
        <f t="shared" ref="F8:F17" si="1">D8*E8</f>
        <v>46.9</v>
      </c>
      <c r="G8" s="19"/>
      <c r="I8" s="20"/>
      <c r="J8" s="2"/>
      <c r="K8" s="2"/>
      <c r="L8" s="2"/>
      <c r="M8" s="2"/>
      <c r="N8" s="2"/>
      <c r="O8" s="2"/>
      <c r="P8" s="2"/>
      <c r="Q8" s="2"/>
      <c r="R8" s="2"/>
      <c r="S8" s="2"/>
    </row>
    <row r="9">
      <c r="A9" s="14">
        <v>2.0</v>
      </c>
      <c r="B9" s="21">
        <v>5.0</v>
      </c>
      <c r="C9" s="14" t="s">
        <v>6</v>
      </c>
      <c r="D9" s="16">
        <v>400.0</v>
      </c>
      <c r="E9" s="17">
        <v>7.96</v>
      </c>
      <c r="F9" s="18">
        <f t="shared" si="1"/>
        <v>3184</v>
      </c>
      <c r="G9" s="19"/>
      <c r="I9" s="20"/>
      <c r="J9" s="2"/>
      <c r="K9" s="2"/>
      <c r="L9" s="2"/>
      <c r="M9" s="2"/>
      <c r="N9" s="2"/>
      <c r="O9" s="2"/>
      <c r="P9" s="2"/>
      <c r="Q9" s="2"/>
      <c r="R9" s="2"/>
      <c r="S9" s="2"/>
    </row>
    <row r="10">
      <c r="A10" s="14">
        <v>3.0</v>
      </c>
      <c r="B10" s="22">
        <v>3.0</v>
      </c>
      <c r="C10" s="23" t="s">
        <v>11</v>
      </c>
      <c r="D10" s="24">
        <v>500.0</v>
      </c>
      <c r="E10" s="25">
        <v>10.0</v>
      </c>
      <c r="F10" s="18">
        <f t="shared" si="1"/>
        <v>5000</v>
      </c>
      <c r="G10" s="19"/>
      <c r="I10" s="20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>
      <c r="A11" s="14">
        <v>4.0</v>
      </c>
      <c r="B11" s="23">
        <v>4.0</v>
      </c>
      <c r="C11" s="26"/>
      <c r="D11" s="27">
        <v>600.0</v>
      </c>
      <c r="E11" s="25">
        <v>20.0</v>
      </c>
      <c r="F11" s="18">
        <f t="shared" si="1"/>
        <v>12000</v>
      </c>
      <c r="G11" s="19"/>
      <c r="I11" s="20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>
      <c r="A12" s="15">
        <v>5.0</v>
      </c>
      <c r="B12" s="28"/>
      <c r="C12" s="26"/>
      <c r="D12" s="29"/>
      <c r="E12" s="30"/>
      <c r="F12" s="18">
        <f t="shared" si="1"/>
        <v>0</v>
      </c>
      <c r="G12" s="19"/>
      <c r="I12" s="20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>
      <c r="A13" s="15">
        <v>6.0</v>
      </c>
      <c r="B13" s="28"/>
      <c r="C13" s="26"/>
      <c r="D13" s="29"/>
      <c r="E13" s="30"/>
      <c r="F13" s="18">
        <f t="shared" si="1"/>
        <v>0</v>
      </c>
      <c r="G13" s="19"/>
      <c r="I13" s="20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>
      <c r="A14" s="15">
        <v>7.0</v>
      </c>
      <c r="B14" s="31"/>
      <c r="C14" s="26"/>
      <c r="D14" s="32"/>
      <c r="E14" s="30"/>
      <c r="F14" s="18">
        <f t="shared" si="1"/>
        <v>0</v>
      </c>
      <c r="G14" s="19"/>
      <c r="I14" s="20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>
      <c r="A15" s="15">
        <v>8.0</v>
      </c>
      <c r="B15" s="28"/>
      <c r="C15" s="26"/>
      <c r="D15" s="29"/>
      <c r="E15" s="30"/>
      <c r="F15" s="18">
        <f t="shared" si="1"/>
        <v>0</v>
      </c>
      <c r="G15" s="19"/>
      <c r="I15" s="20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>
      <c r="A16" s="15">
        <v>9.0</v>
      </c>
      <c r="B16" s="31"/>
      <c r="C16" s="26"/>
      <c r="D16" s="32"/>
      <c r="E16" s="30"/>
      <c r="F16" s="18">
        <f t="shared" si="1"/>
        <v>0</v>
      </c>
      <c r="G16" s="19"/>
      <c r="I16" s="20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>
      <c r="A17" s="15">
        <v>10.0</v>
      </c>
      <c r="B17" s="28"/>
      <c r="C17" s="26"/>
      <c r="D17" s="29"/>
      <c r="E17" s="30"/>
      <c r="F17" s="18">
        <f t="shared" si="1"/>
        <v>0</v>
      </c>
      <c r="G17" s="19"/>
      <c r="I17" s="20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>
      <c r="A18" s="33"/>
      <c r="B18" s="33"/>
      <c r="C18" s="33"/>
      <c r="D18" s="34"/>
      <c r="E18" s="33"/>
      <c r="F18" s="35">
        <f>SUM(F8:F17)</f>
        <v>20230.9</v>
      </c>
      <c r="G18" s="36"/>
      <c r="H18" s="37"/>
      <c r="I18" s="38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>
      <c r="A20" s="39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>
      <c r="A22" s="40" t="s">
        <v>12</v>
      </c>
    </row>
    <row r="23" ht="1.5" customHeight="1">
      <c r="A23" s="41"/>
      <c r="B23" s="41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1.5" customHeight="1">
      <c r="A24" s="42"/>
      <c r="B24" s="42"/>
      <c r="C24" s="43"/>
      <c r="D24" s="43"/>
      <c r="E24" s="44"/>
      <c r="F24" s="43"/>
      <c r="G24" s="45"/>
      <c r="H24" s="45"/>
      <c r="I24" s="45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>
      <c r="A25" s="4"/>
    </row>
    <row r="26">
      <c r="A26" s="46" t="s">
        <v>4</v>
      </c>
      <c r="B26" s="47" t="s">
        <v>13</v>
      </c>
      <c r="C26" s="47" t="s">
        <v>6</v>
      </c>
      <c r="D26" s="48" t="s">
        <v>7</v>
      </c>
      <c r="E26" s="49" t="s">
        <v>14</v>
      </c>
      <c r="F26" s="49" t="s">
        <v>15</v>
      </c>
      <c r="G26" s="49" t="s">
        <v>16</v>
      </c>
      <c r="H26" s="49" t="s">
        <v>17</v>
      </c>
      <c r="I26" s="49" t="s">
        <v>18</v>
      </c>
    </row>
    <row r="27">
      <c r="A27" s="15">
        <f t="shared" ref="A27:F27" si="2">A8</f>
        <v>1</v>
      </c>
      <c r="B27" s="15">
        <f t="shared" si="2"/>
        <v>1</v>
      </c>
      <c r="C27" s="15" t="str">
        <f t="shared" si="2"/>
        <v>UN</v>
      </c>
      <c r="D27" s="16">
        <f t="shared" si="2"/>
        <v>10</v>
      </c>
      <c r="E27" s="50">
        <f t="shared" si="2"/>
        <v>4.69</v>
      </c>
      <c r="F27" s="51">
        <f t="shared" si="2"/>
        <v>46.9</v>
      </c>
      <c r="G27" s="52">
        <v>0.0136</v>
      </c>
      <c r="H27" s="53">
        <f t="shared" ref="H27:H36" si="4">F27*G27</f>
        <v>0.63784</v>
      </c>
      <c r="I27" s="53">
        <f t="shared" ref="I27:I37" si="5">F27-H27</f>
        <v>46.26216</v>
      </c>
    </row>
    <row r="28">
      <c r="A28" s="15">
        <f t="shared" ref="A28:F28" si="3">A9</f>
        <v>2</v>
      </c>
      <c r="B28" s="15">
        <f t="shared" si="3"/>
        <v>5</v>
      </c>
      <c r="C28" s="15" t="str">
        <f t="shared" si="3"/>
        <v>UN</v>
      </c>
      <c r="D28" s="16">
        <f t="shared" si="3"/>
        <v>400</v>
      </c>
      <c r="E28" s="50">
        <f t="shared" si="3"/>
        <v>7.96</v>
      </c>
      <c r="F28" s="51">
        <f t="shared" si="3"/>
        <v>3184</v>
      </c>
      <c r="G28" s="52">
        <v>0.0136</v>
      </c>
      <c r="H28" s="53">
        <f t="shared" si="4"/>
        <v>43.3024</v>
      </c>
      <c r="I28" s="53">
        <f t="shared" si="5"/>
        <v>3140.6976</v>
      </c>
    </row>
    <row r="29">
      <c r="A29" s="15">
        <f t="shared" ref="A29:F29" si="6">A10</f>
        <v>3</v>
      </c>
      <c r="B29" s="15">
        <f t="shared" si="6"/>
        <v>3</v>
      </c>
      <c r="C29" s="15" t="str">
        <f t="shared" si="6"/>
        <v>un</v>
      </c>
      <c r="D29" s="16">
        <f t="shared" si="6"/>
        <v>500</v>
      </c>
      <c r="E29" s="50">
        <f t="shared" si="6"/>
        <v>10</v>
      </c>
      <c r="F29" s="51">
        <f t="shared" si="6"/>
        <v>5000</v>
      </c>
      <c r="G29" s="52">
        <v>0.0136</v>
      </c>
      <c r="H29" s="53">
        <f t="shared" si="4"/>
        <v>68</v>
      </c>
      <c r="I29" s="53">
        <f t="shared" si="5"/>
        <v>4932</v>
      </c>
    </row>
    <row r="30">
      <c r="A30" s="15">
        <f t="shared" ref="A30:F30" si="7">A11</f>
        <v>4</v>
      </c>
      <c r="B30" s="15">
        <f t="shared" si="7"/>
        <v>4</v>
      </c>
      <c r="C30" s="15" t="str">
        <f t="shared" si="7"/>
        <v/>
      </c>
      <c r="D30" s="16">
        <f t="shared" si="7"/>
        <v>600</v>
      </c>
      <c r="E30" s="50">
        <f t="shared" si="7"/>
        <v>20</v>
      </c>
      <c r="F30" s="51">
        <f t="shared" si="7"/>
        <v>12000</v>
      </c>
      <c r="G30" s="52">
        <v>0.0136</v>
      </c>
      <c r="H30" s="53">
        <f t="shared" si="4"/>
        <v>163.2</v>
      </c>
      <c r="I30" s="53">
        <f t="shared" si="5"/>
        <v>11836.8</v>
      </c>
    </row>
    <row r="31">
      <c r="A31" s="15">
        <f t="shared" ref="A31:F31" si="8">A12</f>
        <v>5</v>
      </c>
      <c r="B31" s="15" t="str">
        <f t="shared" si="8"/>
        <v/>
      </c>
      <c r="C31" s="15" t="str">
        <f t="shared" si="8"/>
        <v/>
      </c>
      <c r="D31" s="16" t="str">
        <f t="shared" si="8"/>
        <v/>
      </c>
      <c r="E31" s="50" t="str">
        <f t="shared" si="8"/>
        <v/>
      </c>
      <c r="F31" s="51">
        <f t="shared" si="8"/>
        <v>0</v>
      </c>
      <c r="G31" s="52">
        <v>0.0136</v>
      </c>
      <c r="H31" s="53">
        <f t="shared" si="4"/>
        <v>0</v>
      </c>
      <c r="I31" s="53">
        <f t="shared" si="5"/>
        <v>0</v>
      </c>
    </row>
    <row r="32">
      <c r="A32" s="15">
        <f t="shared" ref="A32:F32" si="9">A13</f>
        <v>6</v>
      </c>
      <c r="B32" s="15" t="str">
        <f t="shared" si="9"/>
        <v/>
      </c>
      <c r="C32" s="15" t="str">
        <f t="shared" si="9"/>
        <v/>
      </c>
      <c r="D32" s="16" t="str">
        <f t="shared" si="9"/>
        <v/>
      </c>
      <c r="E32" s="50" t="str">
        <f t="shared" si="9"/>
        <v/>
      </c>
      <c r="F32" s="51">
        <f t="shared" si="9"/>
        <v>0</v>
      </c>
      <c r="G32" s="52">
        <v>0.0136</v>
      </c>
      <c r="H32" s="53">
        <f t="shared" si="4"/>
        <v>0</v>
      </c>
      <c r="I32" s="53">
        <f t="shared" si="5"/>
        <v>0</v>
      </c>
    </row>
    <row r="33">
      <c r="A33" s="15">
        <f t="shared" ref="A33:F33" si="10">A14</f>
        <v>7</v>
      </c>
      <c r="B33" s="15" t="str">
        <f t="shared" si="10"/>
        <v/>
      </c>
      <c r="C33" s="15" t="str">
        <f t="shared" si="10"/>
        <v/>
      </c>
      <c r="D33" s="16" t="str">
        <f t="shared" si="10"/>
        <v/>
      </c>
      <c r="E33" s="50" t="str">
        <f t="shared" si="10"/>
        <v/>
      </c>
      <c r="F33" s="51">
        <f t="shared" si="10"/>
        <v>0</v>
      </c>
      <c r="G33" s="52">
        <v>0.0136</v>
      </c>
      <c r="H33" s="53">
        <f t="shared" si="4"/>
        <v>0</v>
      </c>
      <c r="I33" s="53">
        <f t="shared" si="5"/>
        <v>0</v>
      </c>
    </row>
    <row r="34">
      <c r="A34" s="15">
        <f t="shared" ref="A34:F34" si="11">A15</f>
        <v>8</v>
      </c>
      <c r="B34" s="15" t="str">
        <f t="shared" si="11"/>
        <v/>
      </c>
      <c r="C34" s="15" t="str">
        <f t="shared" si="11"/>
        <v/>
      </c>
      <c r="D34" s="16" t="str">
        <f t="shared" si="11"/>
        <v/>
      </c>
      <c r="E34" s="50" t="str">
        <f t="shared" si="11"/>
        <v/>
      </c>
      <c r="F34" s="51">
        <f t="shared" si="11"/>
        <v>0</v>
      </c>
      <c r="G34" s="52">
        <v>0.0136</v>
      </c>
      <c r="H34" s="53">
        <f t="shared" si="4"/>
        <v>0</v>
      </c>
      <c r="I34" s="53">
        <f t="shared" si="5"/>
        <v>0</v>
      </c>
    </row>
    <row r="35">
      <c r="A35" s="15">
        <f t="shared" ref="A35:F35" si="12">A16</f>
        <v>9</v>
      </c>
      <c r="B35" s="15" t="str">
        <f t="shared" si="12"/>
        <v/>
      </c>
      <c r="C35" s="15" t="str">
        <f t="shared" si="12"/>
        <v/>
      </c>
      <c r="D35" s="16" t="str">
        <f t="shared" si="12"/>
        <v/>
      </c>
      <c r="E35" s="50" t="str">
        <f t="shared" si="12"/>
        <v/>
      </c>
      <c r="F35" s="51">
        <f t="shared" si="12"/>
        <v>0</v>
      </c>
      <c r="G35" s="52">
        <v>0.0136</v>
      </c>
      <c r="H35" s="53">
        <f t="shared" si="4"/>
        <v>0</v>
      </c>
      <c r="I35" s="53">
        <f t="shared" si="5"/>
        <v>0</v>
      </c>
    </row>
    <row r="36">
      <c r="A36" s="15">
        <f t="shared" ref="A36:F36" si="13">A17</f>
        <v>10</v>
      </c>
      <c r="B36" s="15" t="str">
        <f t="shared" si="13"/>
        <v/>
      </c>
      <c r="C36" s="15" t="str">
        <f t="shared" si="13"/>
        <v/>
      </c>
      <c r="D36" s="16" t="str">
        <f t="shared" si="13"/>
        <v/>
      </c>
      <c r="E36" s="50" t="str">
        <f t="shared" si="13"/>
        <v/>
      </c>
      <c r="F36" s="51">
        <f t="shared" si="13"/>
        <v>0</v>
      </c>
      <c r="G36" s="52">
        <v>0.0136</v>
      </c>
      <c r="H36" s="53">
        <f t="shared" si="4"/>
        <v>0</v>
      </c>
      <c r="I36" s="53">
        <f t="shared" si="5"/>
        <v>0</v>
      </c>
    </row>
    <row r="37">
      <c r="A37" s="54"/>
      <c r="B37" s="54"/>
      <c r="C37" s="54"/>
      <c r="D37" s="54"/>
      <c r="E37" s="54"/>
      <c r="F37" s="55">
        <f>F18</f>
        <v>20230.9</v>
      </c>
      <c r="G37" s="54"/>
      <c r="H37" s="56">
        <f>SUM(H27:H36)</f>
        <v>275.14024</v>
      </c>
      <c r="I37" s="56">
        <f t="shared" si="5"/>
        <v>19955.75976</v>
      </c>
    </row>
    <row r="38">
      <c r="A38" s="57"/>
      <c r="B38" s="57"/>
    </row>
    <row r="39">
      <c r="B39" s="58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</row>
    <row r="102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</row>
    <row r="102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</row>
    <row r="102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</row>
    <row r="10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</row>
    <row r="1026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</row>
    <row r="1027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</row>
    <row r="1028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</row>
    <row r="1029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</row>
    <row r="1030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</row>
    <row r="103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</row>
    <row r="103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</row>
    <row r="103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</row>
    <row r="103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</row>
    <row r="103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</row>
    <row r="1036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</row>
    <row r="1037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</row>
    <row r="1038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</row>
    <row r="1039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</row>
    <row r="1040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</row>
    <row r="104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</row>
    <row r="1042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</row>
    <row r="104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</row>
    <row r="104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</row>
    <row r="104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</row>
    <row r="1046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</row>
    <row r="1047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</row>
    <row r="1048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</row>
    <row r="1049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</row>
    <row r="1050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</row>
    <row r="1051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</row>
    <row r="1052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</row>
    <row r="105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</row>
    <row r="105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</row>
    <row r="105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</row>
    <row r="1056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</row>
    <row r="1057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</row>
    <row r="1058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</row>
    <row r="1059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</row>
    <row r="1060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</row>
    <row r="1061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</row>
    <row r="1062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</row>
    <row r="106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</row>
    <row r="106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</row>
    <row r="106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</row>
    <row r="1066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</row>
    <row r="1067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</row>
    <row r="1068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</row>
    <row r="1070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</row>
    <row r="1072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</row>
    <row r="107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</row>
    <row r="1076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</row>
  </sheetData>
  <mergeCells count="12">
    <mergeCell ref="A1:I1"/>
    <mergeCell ref="A2:I2"/>
    <mergeCell ref="B3:F3"/>
    <mergeCell ref="B4:I4"/>
    <mergeCell ref="B5:I5"/>
    <mergeCell ref="G7:I18"/>
    <mergeCell ref="A22:I22"/>
    <mergeCell ref="B23:I23"/>
    <mergeCell ref="A25:I25"/>
    <mergeCell ref="B38:I38"/>
    <mergeCell ref="B39:I39"/>
    <mergeCell ref="A20:I20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